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2\"/>
    </mc:Choice>
  </mc:AlternateContent>
  <xr:revisionPtr revIDLastSave="0" documentId="13_ncr:1_{F7976A69-5416-4608-90C0-E266CD495A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1'!$B$2:$I$31</definedName>
  </definedNames>
  <calcPr calcId="181029"/>
</workbook>
</file>

<file path=xl/calcChain.xml><?xml version="1.0" encoding="utf-8"?>
<calcChain xmlns="http://schemas.openxmlformats.org/spreadsheetml/2006/main">
  <c r="H23" i="1" l="1"/>
  <c r="G23" i="1"/>
  <c r="AA20" i="1"/>
  <c r="S16" i="1"/>
  <c r="Z20" i="1" l="1"/>
  <c r="S19" i="1"/>
  <c r="S18" i="1"/>
  <c r="S17" i="1"/>
  <c r="D48" i="1"/>
  <c r="C48" i="1"/>
  <c r="D47" i="1"/>
  <c r="C47" i="1"/>
  <c r="D46" i="1"/>
  <c r="C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Socio demografía</author>
  </authors>
  <commentList>
    <comment ref="D45" authorId="0" shapeId="0" xr:uid="{00000000-0006-0000-0000-000001000000}">
      <text>
        <r>
          <rPr>
            <sz val="8"/>
            <color indexed="81"/>
            <rFont val="Tahoma"/>
            <family val="2"/>
          </rPr>
          <t>tomado de: IV Censo General de la Nación, Tomo I (nº inv 0173) cuadro 3, pag XXVIII</t>
        </r>
      </text>
    </comment>
    <comment ref="C4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En IV censo General de la Nación de 1947 (pág XXVIII):
población civilizada censada:1737076
estimación de población no civilizada:93138
</t>
        </r>
      </text>
    </comment>
    <comment ref="C47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En misma fuente:
población civilizada censada:3954911
población civilizada omitida censar:60000
estimación de población no civilizada:30000
</t>
        </r>
      </text>
    </comment>
    <comment ref="C48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en misma fuente:
población civilizada censada:7885237
población de índigenas registrados en total viviendo en grupos o tribus: 18425 
</t>
        </r>
      </text>
    </comment>
    <comment ref="C49" authorId="0" shapeId="0" xr:uid="{00000000-0006-0000-0000-000005000000}">
      <text>
        <r>
          <rPr>
            <sz val="8"/>
            <color indexed="81"/>
            <rFont val="Tahoma"/>
            <family val="2"/>
          </rPr>
          <t>Para el período 1947-2001 los datos fueron tomados de www.mecon.indec.gov.ar</t>
        </r>
      </text>
    </comment>
  </commentList>
</comments>
</file>

<file path=xl/sharedStrings.xml><?xml version="1.0" encoding="utf-8"?>
<sst xmlns="http://schemas.openxmlformats.org/spreadsheetml/2006/main" count="50" uniqueCount="47">
  <si>
    <t>Año censal</t>
  </si>
  <si>
    <t>País</t>
  </si>
  <si>
    <t>Provincia del Neuquén</t>
  </si>
  <si>
    <t>Peso relativo de la población de la provincia del Neuquén</t>
  </si>
  <si>
    <t>IV Censo General de la Nación. Tomo I. Pag XXVIII</t>
  </si>
  <si>
    <t>en el total del país</t>
  </si>
  <si>
    <t>en el total de la región de la Patagonia</t>
  </si>
  <si>
    <t>Cuadro 3: La Población de la Republica Argentina</t>
  </si>
  <si>
    <t>%</t>
  </si>
  <si>
    <t>Estimación de</t>
  </si>
  <si>
    <t>(2)</t>
  </si>
  <si>
    <t>.</t>
  </si>
  <si>
    <t>///</t>
  </si>
  <si>
    <t>origen del dato</t>
  </si>
  <si>
    <t>total</t>
  </si>
  <si>
    <t>La Pampa</t>
  </si>
  <si>
    <t>Año</t>
  </si>
  <si>
    <t>Fuente de Información</t>
  </si>
  <si>
    <t>Total</t>
  </si>
  <si>
    <t>Población civilizada</t>
  </si>
  <si>
    <t>la población</t>
  </si>
  <si>
    <t>Estimada</t>
  </si>
  <si>
    <t>Censada</t>
  </si>
  <si>
    <t>Omitida censar</t>
  </si>
  <si>
    <t>no civilizada</t>
  </si>
  <si>
    <t>Primer Censo Nacional</t>
  </si>
  <si>
    <t>Segundo Censo Nacional</t>
  </si>
  <si>
    <t>Tercer Censo Nacional</t>
  </si>
  <si>
    <t>Cuarto Censo Nacional</t>
  </si>
  <si>
    <t>Región Patagonia</t>
  </si>
  <si>
    <t xml:space="preserve">   fines comparativos.</t>
  </si>
  <si>
    <t xml:space="preserve">   (del río Negro al sur) y en La Pampa, alcanzaba a 23.847 personas y a 21.000 respectivamente (dato</t>
  </si>
  <si>
    <t xml:space="preserve">   publicado en el IV Censo General de la Nación de 1947).</t>
  </si>
  <si>
    <t xml:space="preserve">              en base a datos de Censos Nacionales de Población. INDEC.</t>
  </si>
  <si>
    <t>Población total por jurisdicción y peso relativo según año censal</t>
  </si>
  <si>
    <t>Información demográfica básica</t>
  </si>
  <si>
    <t>País, región de la Patagonia y provincia del Neuquén</t>
  </si>
  <si>
    <r>
      <t>Región de la Patagonia</t>
    </r>
    <r>
      <rPr>
        <b/>
        <vertAlign val="superscript"/>
        <sz val="9"/>
        <color theme="0"/>
        <rFont val="Arial"/>
        <family val="2"/>
      </rPr>
      <t xml:space="preserve"> (1)</t>
    </r>
  </si>
  <si>
    <r>
      <rPr>
        <b/>
        <vertAlign val="superscript"/>
        <sz val="9"/>
        <color rgb="FFE48312"/>
        <rFont val="Arial"/>
        <family val="2"/>
      </rPr>
      <t>(1)</t>
    </r>
    <r>
      <rPr>
        <sz val="8"/>
        <rFont val="Arial"/>
        <family val="2"/>
      </rPr>
      <t xml:space="preserve"> Si bien el primer antecedente legal de la inclusión de La Pampa en la región de la Patagonia data de 1985 </t>
    </r>
  </si>
  <si>
    <r>
      <rPr>
        <b/>
        <vertAlign val="superscript"/>
        <sz val="9"/>
        <color rgb="FFE48312"/>
        <rFont val="Arial"/>
        <family val="2"/>
      </rPr>
      <t>(2)</t>
    </r>
    <r>
      <rPr>
        <sz val="8"/>
        <rFont val="Arial"/>
        <family val="2"/>
      </rPr>
      <t xml:space="preserve"> A la fecha del primer Censo Nacional de Población, se calculó que la población indígena en la Patagonia</t>
    </r>
  </si>
  <si>
    <r>
      <rPr>
        <b/>
        <sz val="8"/>
        <color rgb="FFE48312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 elaborado</t>
    </r>
  </si>
  <si>
    <t xml:space="preserve">                    Provincia del Neuquén </t>
  </si>
  <si>
    <t>Gráfico        Población total según año censal</t>
  </si>
  <si>
    <t xml:space="preserve">                    Años 1895-2022</t>
  </si>
  <si>
    <r>
      <rPr>
        <b/>
        <sz val="8"/>
        <color rgb="FFE48312"/>
        <rFont val="Arial"/>
        <family val="2"/>
      </rPr>
      <t>Fuente: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>Dirección Provincial de Estadística y Censos de la provincia del Neuquén, elaborado</t>
    </r>
  </si>
  <si>
    <t>Años 1869-2022</t>
  </si>
  <si>
    <t xml:space="preserve">   (ley nacional 23272/85), se ha incluido a esta provincia en la región para toda la serie histórica a 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</si>
</sst>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_);\(0\)"/>
    <numFmt numFmtId="166" formatCode="0.0E+00;\⤈"/>
    <numFmt numFmtId="167" formatCode="d\-mmmm\-yyyy"/>
    <numFmt numFmtId="168" formatCode="#,##0.00\ &quot;Pts&quot;;\-#,##0.00\ &quot;Pts&quot;"/>
    <numFmt numFmtId="169" formatCode="&quot;$&quot;\ #,##0.00_);\(&quot;$&quot;\ #,##0.00\)"/>
    <numFmt numFmtId="170" formatCode="\$#,##0\ ;\(\$#,##0\)"/>
    <numFmt numFmtId="171" formatCode="&quot;$&quot;\ #,##0_);\(&quot;$&quot;\ #,##0\)"/>
    <numFmt numFmtId="172" formatCode="#,###"/>
    <numFmt numFmtId="173" formatCode="_(* #,##0.00_);_(* \(#,##0.00\);_(* &quot;-&quot;??_);_(@_)"/>
  </numFmts>
  <fonts count="33">
    <font>
      <sz val="10"/>
      <name val="Arial"/>
    </font>
    <font>
      <sz val="11"/>
      <color theme="1"/>
      <name val="Arial"/>
      <family val="2"/>
      <scheme val="minor"/>
    </font>
    <font>
      <sz val="9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4"/>
      <name val="Comfortaa"/>
      <scheme val="major"/>
    </font>
    <font>
      <b/>
      <sz val="8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8"/>
      <color theme="4"/>
      <name val="Arial"/>
      <family val="2"/>
    </font>
    <font>
      <b/>
      <sz val="11"/>
      <color theme="8"/>
      <name val="Comfortaa"/>
      <scheme val="major"/>
    </font>
    <font>
      <sz val="11"/>
      <color theme="8"/>
      <name val="Comfortaa"/>
      <scheme val="major"/>
    </font>
    <font>
      <sz val="10"/>
      <color theme="8"/>
      <name val="Comfortaa"/>
      <scheme val="major"/>
    </font>
    <font>
      <b/>
      <sz val="10"/>
      <color theme="8"/>
      <name val="Comfortaa"/>
      <scheme val="major"/>
    </font>
    <font>
      <sz val="9"/>
      <color theme="8"/>
      <name val="Arial"/>
      <family val="2"/>
    </font>
    <font>
      <sz val="10"/>
      <color theme="8"/>
      <name val="Arial"/>
      <family val="2"/>
    </font>
    <font>
      <b/>
      <sz val="11"/>
      <color rgb="FFE48312"/>
      <name val="Comfortaa"/>
      <scheme val="major"/>
    </font>
    <font>
      <sz val="10"/>
      <color rgb="FFE48312"/>
      <name val="Comfortaa"/>
      <scheme val="major"/>
    </font>
    <font>
      <b/>
      <sz val="10"/>
      <color rgb="FFE48312"/>
      <name val="Comfortaa"/>
      <scheme val="major"/>
    </font>
    <font>
      <b/>
      <vertAlign val="superscript"/>
      <sz val="9"/>
      <color rgb="FFE48312"/>
      <name val="Arial"/>
      <family val="2"/>
    </font>
    <font>
      <b/>
      <sz val="8"/>
      <color rgb="FFE48312"/>
      <name val="Arial"/>
      <family val="2"/>
    </font>
    <font>
      <sz val="8"/>
      <color rgb="FF000000"/>
      <name val="Albany AMT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1">
    <xf numFmtId="0" fontId="0" fillId="0" borderId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7" applyNumberFormat="0" applyFill="0" applyAlignment="0" applyProtection="0"/>
    <xf numFmtId="167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 applyProtection="0"/>
    <xf numFmtId="0" fontId="10" fillId="0" borderId="0" applyFon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2" fontId="10" fillId="0" borderId="0" applyFont="0" applyFill="0" applyBorder="0" applyAlignment="0" applyProtection="0"/>
    <xf numFmtId="164" fontId="10" fillId="0" borderId="0" applyFill="0" applyBorder="0" applyAlignment="0" applyProtection="0"/>
    <xf numFmtId="168" fontId="10" fillId="0" borderId="0" applyFill="0" applyBorder="0" applyAlignment="0" applyProtection="0"/>
    <xf numFmtId="169" fontId="10" fillId="0" borderId="0" applyFill="0" applyBorder="0" applyAlignment="0" applyProtection="0"/>
    <xf numFmtId="169" fontId="10" fillId="0" borderId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4" fontId="10" fillId="0" borderId="0" applyFill="0" applyBorder="0" applyAlignment="0" applyProtection="0"/>
    <xf numFmtId="3" fontId="10" fillId="0" borderId="0" applyFont="0" applyFill="0" applyBorder="0" applyAlignment="0" applyProtection="0"/>
    <xf numFmtId="173" fontId="29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6" fillId="2" borderId="5" xfId="0" applyFont="1" applyFill="1" applyBorder="1"/>
    <xf numFmtId="0" fontId="6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left"/>
    </xf>
    <xf numFmtId="3" fontId="6" fillId="2" borderId="0" xfId="0" applyNumberFormat="1" applyFont="1" applyFill="1"/>
    <xf numFmtId="0" fontId="6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left"/>
    </xf>
    <xf numFmtId="0" fontId="8" fillId="2" borderId="0" xfId="0" applyFont="1" applyFill="1"/>
    <xf numFmtId="0" fontId="6" fillId="2" borderId="6" xfId="0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left"/>
    </xf>
    <xf numFmtId="3" fontId="6" fillId="2" borderId="6" xfId="0" applyNumberFormat="1" applyFont="1" applyFill="1" applyBorder="1"/>
    <xf numFmtId="164" fontId="6" fillId="2" borderId="6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9" fillId="2" borderId="0" xfId="0" applyFont="1" applyFill="1"/>
    <xf numFmtId="0" fontId="4" fillId="2" borderId="0" xfId="0" applyFont="1" applyFill="1"/>
    <xf numFmtId="166" fontId="6" fillId="2" borderId="0" xfId="0" applyNumberFormat="1" applyFont="1" applyFill="1"/>
    <xf numFmtId="9" fontId="6" fillId="2" borderId="0" xfId="1" applyFont="1" applyFill="1" applyAlignment="1"/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left" vertical="top"/>
    </xf>
    <xf numFmtId="9" fontId="20" fillId="2" borderId="0" xfId="1" applyFont="1" applyFill="1" applyAlignment="1">
      <alignment horizontal="left" vertical="top"/>
    </xf>
    <xf numFmtId="9" fontId="23" fillId="2" borderId="0" xfId="1" applyFont="1" applyFill="1" applyAlignment="1">
      <alignment horizontal="left" vertical="top"/>
    </xf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top"/>
    </xf>
    <xf numFmtId="172" fontId="30" fillId="0" borderId="0" xfId="19" applyNumberFormat="1" applyFont="1"/>
    <xf numFmtId="0" fontId="10" fillId="2" borderId="0" xfId="0" applyFont="1" applyFill="1"/>
    <xf numFmtId="0" fontId="7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quotePrefix="1" applyFont="1" applyFill="1" applyAlignment="1">
      <alignment horizontal="right"/>
    </xf>
    <xf numFmtId="3" fontId="7" fillId="2" borderId="0" xfId="0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31" fillId="2" borderId="0" xfId="0" applyFont="1" applyFill="1"/>
    <xf numFmtId="0" fontId="3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31">
    <cellStyle name="Cabecera 1" xfId="2" xr:uid="{00000000-0005-0000-0000-000000000000}"/>
    <cellStyle name="Cabecera 2" xfId="3" xr:uid="{00000000-0005-0000-0000-000001000000}"/>
    <cellStyle name="DIA" xfId="4" xr:uid="{00000000-0005-0000-0000-000002000000}"/>
    <cellStyle name="ENCABEZ1" xfId="5" xr:uid="{00000000-0005-0000-0000-000003000000}"/>
    <cellStyle name="ENCABEZ2" xfId="6" xr:uid="{00000000-0005-0000-0000-000004000000}"/>
    <cellStyle name="F4" xfId="7" xr:uid="{00000000-0005-0000-0000-000005000000}"/>
    <cellStyle name="Fecha" xfId="8" xr:uid="{00000000-0005-0000-0000-000006000000}"/>
    <cellStyle name="Fecha 2" xfId="9" xr:uid="{00000000-0005-0000-0000-000007000000}"/>
    <cellStyle name="Fecha 3" xfId="10" xr:uid="{00000000-0005-0000-0000-000008000000}"/>
    <cellStyle name="Fijo" xfId="11" xr:uid="{00000000-0005-0000-0000-000009000000}"/>
    <cellStyle name="FINANCIERO" xfId="12" xr:uid="{00000000-0005-0000-0000-00000A000000}"/>
    <cellStyle name="Millares 2" xfId="30" xr:uid="{00000000-0005-0000-0000-00000B000000}"/>
    <cellStyle name="Monetario" xfId="13" xr:uid="{00000000-0005-0000-0000-00000C000000}"/>
    <cellStyle name="Monetario 2" xfId="14" xr:uid="{00000000-0005-0000-0000-00000D000000}"/>
    <cellStyle name="Monetario 3" xfId="15" xr:uid="{00000000-0005-0000-0000-00000E000000}"/>
    <cellStyle name="Monetario0" xfId="16" xr:uid="{00000000-0005-0000-0000-00000F000000}"/>
    <cellStyle name="Monetario0 2" xfId="17" xr:uid="{00000000-0005-0000-0000-000010000000}"/>
    <cellStyle name="Monetario0 3" xfId="18" xr:uid="{00000000-0005-0000-0000-000011000000}"/>
    <cellStyle name="Normal" xfId="0" builtinId="0"/>
    <cellStyle name="Normal 2" xfId="19" xr:uid="{00000000-0005-0000-0000-000013000000}"/>
    <cellStyle name="normal 2 2" xfId="20" xr:uid="{00000000-0005-0000-0000-000014000000}"/>
    <cellStyle name="Normal 2 3" xfId="21" xr:uid="{00000000-0005-0000-0000-000015000000}"/>
    <cellStyle name="Normal 3" xfId="22" xr:uid="{00000000-0005-0000-0000-000016000000}"/>
    <cellStyle name="Normal 4" xfId="23" xr:uid="{00000000-0005-0000-0000-000017000000}"/>
    <cellStyle name="Normal 5" xfId="24" xr:uid="{00000000-0005-0000-0000-000018000000}"/>
    <cellStyle name="Normal 5 2" xfId="25" xr:uid="{00000000-0005-0000-0000-000019000000}"/>
    <cellStyle name="Normal 6" xfId="26" xr:uid="{00000000-0005-0000-0000-00001A000000}"/>
    <cellStyle name="Normal 7" xfId="27" xr:uid="{00000000-0005-0000-0000-00001B000000}"/>
    <cellStyle name="Porcentaje" xfId="1" builtinId="5"/>
    <cellStyle name="Punto" xfId="28" xr:uid="{00000000-0005-0000-0000-00001D000000}"/>
    <cellStyle name="Punto0" xfId="29" xr:uid="{00000000-0005-0000-0000-00001E000000}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48312"/>
              </a:solidFill>
              <a:round/>
            </a:ln>
            <a:effectLst/>
          </c:spPr>
          <c:marker>
            <c:symbol val="none"/>
          </c:marker>
          <c:cat>
            <c:numRef>
              <c:f>'Hoja 1'!$B$14:$B$23</c:f>
              <c:numCache>
                <c:formatCode>General</c:formatCode>
                <c:ptCount val="10"/>
                <c:pt idx="0">
                  <c:v>1895</c:v>
                </c:pt>
                <c:pt idx="1">
                  <c:v>1914</c:v>
                </c:pt>
                <c:pt idx="2">
                  <c:v>1947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1991</c:v>
                </c:pt>
                <c:pt idx="7">
                  <c:v>2001</c:v>
                </c:pt>
                <c:pt idx="8">
                  <c:v>2010</c:v>
                </c:pt>
                <c:pt idx="9">
                  <c:v>2022</c:v>
                </c:pt>
              </c:numCache>
            </c:numRef>
          </c:cat>
          <c:val>
            <c:numRef>
              <c:f>'Hoja 1'!$F$14:$F$23</c:f>
              <c:numCache>
                <c:formatCode>#,##0</c:formatCode>
                <c:ptCount val="10"/>
                <c:pt idx="0">
                  <c:v>14517</c:v>
                </c:pt>
                <c:pt idx="1">
                  <c:v>28866</c:v>
                </c:pt>
                <c:pt idx="2">
                  <c:v>86836</c:v>
                </c:pt>
                <c:pt idx="3">
                  <c:v>109890</c:v>
                </c:pt>
                <c:pt idx="4">
                  <c:v>154143</c:v>
                </c:pt>
                <c:pt idx="5">
                  <c:v>243850</c:v>
                </c:pt>
                <c:pt idx="6">
                  <c:v>388833</c:v>
                </c:pt>
                <c:pt idx="7">
                  <c:v>474155</c:v>
                </c:pt>
                <c:pt idx="8">
                  <c:v>551266</c:v>
                </c:pt>
                <c:pt idx="9">
                  <c:v>710814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4-43E3-9F87-AA3BD3C4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90995136"/>
        <c:axId val="-290994048"/>
      </c:lineChart>
      <c:catAx>
        <c:axId val="-2909951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Año </a:t>
                </a:r>
              </a:p>
            </c:rich>
          </c:tx>
          <c:layout>
            <c:manualLayout>
              <c:xMode val="edge"/>
              <c:yMode val="edge"/>
              <c:x val="0.52431364829396321"/>
              <c:y val="0.911134076990376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-290994048"/>
        <c:crosses val="autoZero"/>
        <c:auto val="1"/>
        <c:lblAlgn val="ctr"/>
        <c:lblOffset val="100"/>
        <c:noMultiLvlLbl val="0"/>
      </c:catAx>
      <c:valAx>
        <c:axId val="-29099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Población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47958953047535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-29099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48312"/>
      </a:solidFill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382905</xdr:colOff>
      <xdr:row>37</xdr:row>
      <xdr:rowOff>189547</xdr:rowOff>
    </xdr:from>
    <xdr:to>
      <xdr:col>7</xdr:col>
      <xdr:colOff>548640</xdr:colOff>
      <xdr:row>54</xdr:row>
      <xdr:rowOff>157162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PEyC colores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57"/>
  <sheetViews>
    <sheetView tabSelected="1" topLeftCell="A37" zoomScaleNormal="100" zoomScaleSheetLayoutView="100" workbookViewId="0">
      <selection activeCell="H32" sqref="H32"/>
    </sheetView>
  </sheetViews>
  <sheetFormatPr baseColWidth="10" defaultColWidth="11.44140625" defaultRowHeight="13.2"/>
  <cols>
    <col min="1" max="1" width="6.88671875" style="4" customWidth="1"/>
    <col min="2" max="2" width="11.109375" style="4" customWidth="1"/>
    <col min="3" max="3" width="2.109375" style="4" bestFit="1" customWidth="1"/>
    <col min="4" max="7" width="11.44140625" style="4"/>
    <col min="8" max="8" width="13.88671875" style="4" customWidth="1"/>
    <col min="9" max="9" width="7.33203125" style="4" customWidth="1"/>
    <col min="10" max="11" width="21.33203125" style="4" customWidth="1"/>
    <col min="12" max="12" width="18.88671875" style="4" customWidth="1"/>
    <col min="13" max="13" width="4" style="5" customWidth="1"/>
    <col min="14" max="15" width="11.44140625" style="48"/>
    <col min="16" max="16" width="3.109375" style="48" customWidth="1"/>
    <col min="17" max="17" width="11.44140625" style="48"/>
    <col min="18" max="18" width="23" style="48" customWidth="1"/>
    <col min="19" max="23" width="11.44140625" style="48"/>
    <col min="24" max="24" width="5.44140625" style="48" customWidth="1"/>
    <col min="25" max="32" width="11.44140625" style="48"/>
    <col min="33" max="16384" width="11.44140625" style="4"/>
  </cols>
  <sheetData>
    <row r="2" spans="2:32" s="1" customFormat="1" ht="13.8">
      <c r="B2" s="35" t="s">
        <v>35</v>
      </c>
      <c r="C2" s="26"/>
      <c r="D2" s="27"/>
      <c r="E2" s="27"/>
      <c r="F2" s="28"/>
      <c r="G2" s="25"/>
      <c r="M2" s="2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2:32" s="1" customFormat="1" ht="12.75" customHeight="1">
      <c r="B3" s="36"/>
      <c r="C3" s="25"/>
      <c r="D3" s="25"/>
      <c r="E3" s="25"/>
      <c r="F3" s="25"/>
      <c r="G3" s="25"/>
      <c r="M3" s="2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2:32" s="1" customFormat="1" ht="15" customHeight="1">
      <c r="B4" s="37" t="s">
        <v>34</v>
      </c>
      <c r="C4" s="29"/>
      <c r="D4" s="28"/>
      <c r="E4" s="28"/>
      <c r="F4" s="28"/>
      <c r="G4" s="28"/>
      <c r="H4" s="30"/>
      <c r="M4" s="2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2:32" s="1" customFormat="1" ht="15" customHeight="1">
      <c r="B5" s="37" t="s">
        <v>36</v>
      </c>
      <c r="C5" s="29"/>
      <c r="D5" s="28"/>
      <c r="E5" s="28"/>
      <c r="F5" s="28"/>
      <c r="G5" s="28"/>
      <c r="H5" s="30"/>
      <c r="M5" s="2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2:32" s="1" customFormat="1" ht="15" customHeight="1">
      <c r="B6" s="37" t="s">
        <v>45</v>
      </c>
      <c r="C6" s="29"/>
      <c r="D6" s="28"/>
      <c r="E6" s="28"/>
      <c r="F6" s="28"/>
      <c r="G6" s="28"/>
      <c r="H6" s="3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49"/>
      <c r="AC6" s="49"/>
      <c r="AD6" s="49"/>
      <c r="AE6" s="49"/>
      <c r="AF6" s="49"/>
    </row>
    <row r="7" spans="2:32" ht="36" customHeight="1">
      <c r="B7" s="53" t="s">
        <v>0</v>
      </c>
      <c r="C7" s="53"/>
      <c r="D7" s="55" t="s">
        <v>1</v>
      </c>
      <c r="E7" s="53" t="s">
        <v>37</v>
      </c>
      <c r="F7" s="54" t="s">
        <v>2</v>
      </c>
      <c r="G7" s="53" t="s">
        <v>3</v>
      </c>
      <c r="H7" s="53"/>
      <c r="I7" s="3"/>
      <c r="J7" s="3"/>
      <c r="K7" s="3"/>
      <c r="L7" s="5"/>
      <c r="N7" s="5"/>
      <c r="O7" s="5"/>
      <c r="P7" s="5"/>
      <c r="Q7" s="5" t="s">
        <v>4</v>
      </c>
      <c r="R7" s="5"/>
      <c r="S7" s="5"/>
      <c r="T7" s="5"/>
      <c r="U7" s="5"/>
      <c r="V7" s="5"/>
      <c r="W7" s="5"/>
      <c r="X7" s="5"/>
      <c r="Y7" s="5"/>
      <c r="Z7" s="5"/>
      <c r="AA7" s="5"/>
    </row>
    <row r="8" spans="2:32">
      <c r="B8" s="53"/>
      <c r="C8" s="53"/>
      <c r="D8" s="56"/>
      <c r="E8" s="53"/>
      <c r="F8" s="58"/>
      <c r="G8" s="53" t="s">
        <v>5</v>
      </c>
      <c r="H8" s="53" t="s">
        <v>6</v>
      </c>
      <c r="I8" s="3"/>
      <c r="J8" s="3"/>
      <c r="K8" s="3"/>
      <c r="L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32">
      <c r="B9" s="53"/>
      <c r="C9" s="53"/>
      <c r="D9" s="56"/>
      <c r="E9" s="53"/>
      <c r="F9" s="58"/>
      <c r="G9" s="53"/>
      <c r="H9" s="53"/>
      <c r="I9" s="3"/>
      <c r="J9" s="3"/>
      <c r="K9" s="3"/>
      <c r="L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32">
      <c r="B10" s="54"/>
      <c r="C10" s="54"/>
      <c r="D10" s="57"/>
      <c r="E10" s="54"/>
      <c r="F10" s="59"/>
      <c r="G10" s="54"/>
      <c r="H10" s="60"/>
      <c r="I10" s="3"/>
      <c r="J10" s="3"/>
      <c r="K10" s="3"/>
      <c r="L10" s="5"/>
      <c r="N10" s="5"/>
      <c r="O10" s="5"/>
      <c r="P10" s="5"/>
      <c r="Q10" s="40" t="s">
        <v>7</v>
      </c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2:32">
      <c r="B11" s="6"/>
      <c r="C11" s="6"/>
      <c r="D11" s="6"/>
      <c r="E11" s="6"/>
      <c r="F11" s="6"/>
      <c r="G11" s="51" t="s">
        <v>8</v>
      </c>
      <c r="H11" s="51"/>
      <c r="I11" s="3"/>
      <c r="J11" s="3"/>
      <c r="K11" s="3"/>
      <c r="L11" s="5"/>
      <c r="R11" s="5"/>
      <c r="S11" s="5"/>
      <c r="T11" s="5"/>
      <c r="U11" s="5"/>
      <c r="V11" s="5"/>
      <c r="W11" s="47" t="s">
        <v>9</v>
      </c>
      <c r="X11" s="5"/>
      <c r="Y11" s="41" t="s">
        <v>15</v>
      </c>
      <c r="Z11" s="50" t="s">
        <v>29</v>
      </c>
      <c r="AA11" s="50"/>
    </row>
    <row r="12" spans="2:32">
      <c r="B12" s="3"/>
      <c r="C12" s="3"/>
      <c r="D12" s="3"/>
      <c r="E12" s="3"/>
      <c r="F12" s="3"/>
      <c r="G12" s="7"/>
      <c r="H12" s="7"/>
      <c r="I12" s="3"/>
      <c r="J12" s="3"/>
      <c r="K12" s="3"/>
      <c r="L12" s="5"/>
      <c r="R12" s="5"/>
      <c r="S12" s="5"/>
      <c r="T12" s="5"/>
      <c r="U12" s="5"/>
      <c r="V12" s="5"/>
      <c r="W12" s="47"/>
      <c r="X12" s="5"/>
      <c r="Y12" s="5"/>
      <c r="Z12" s="42">
        <v>2010</v>
      </c>
      <c r="AA12" s="42">
        <v>2022</v>
      </c>
    </row>
    <row r="13" spans="2:32" ht="13.8">
      <c r="B13" s="3">
        <v>1869</v>
      </c>
      <c r="C13" s="8" t="s">
        <v>10</v>
      </c>
      <c r="D13" s="9">
        <v>1830214</v>
      </c>
      <c r="E13" s="10" t="s">
        <v>11</v>
      </c>
      <c r="F13" s="10" t="s">
        <v>11</v>
      </c>
      <c r="G13" s="11" t="s">
        <v>12</v>
      </c>
      <c r="H13" s="11" t="s">
        <v>12</v>
      </c>
      <c r="I13" s="3"/>
      <c r="J13" s="3"/>
      <c r="K13" s="3"/>
      <c r="L13" s="5"/>
      <c r="R13" s="5" t="s">
        <v>17</v>
      </c>
      <c r="S13" s="47" t="s">
        <v>18</v>
      </c>
      <c r="T13" s="52" t="s">
        <v>19</v>
      </c>
      <c r="U13" s="52"/>
      <c r="V13" s="52"/>
      <c r="W13" s="47" t="s">
        <v>20</v>
      </c>
      <c r="X13" s="5"/>
      <c r="Y13" s="44">
        <v>25914</v>
      </c>
      <c r="Z13" s="44">
        <v>318951</v>
      </c>
      <c r="AA13" s="44">
        <v>361859</v>
      </c>
    </row>
    <row r="14" spans="2:32">
      <c r="B14" s="3">
        <v>1895</v>
      </c>
      <c r="C14" s="7"/>
      <c r="D14" s="9">
        <v>4044911</v>
      </c>
      <c r="E14" s="9">
        <v>66003</v>
      </c>
      <c r="F14" s="9">
        <v>14517</v>
      </c>
      <c r="G14" s="11">
        <v>0.35889541203749603</v>
      </c>
      <c r="H14" s="11">
        <v>21.994454797509206</v>
      </c>
      <c r="I14" s="3"/>
      <c r="J14" s="3"/>
      <c r="K14" s="3"/>
      <c r="L14" s="5"/>
      <c r="R14" s="5"/>
      <c r="S14" s="47"/>
      <c r="T14" s="5" t="s">
        <v>21</v>
      </c>
      <c r="U14" s="5" t="s">
        <v>22</v>
      </c>
      <c r="V14" s="5" t="s">
        <v>23</v>
      </c>
      <c r="W14" s="47" t="s">
        <v>24</v>
      </c>
      <c r="X14" s="5"/>
      <c r="Y14" s="44">
        <v>101338</v>
      </c>
      <c r="Z14" s="44">
        <v>638645</v>
      </c>
      <c r="AA14" s="44">
        <v>750768</v>
      </c>
    </row>
    <row r="15" spans="2:32">
      <c r="B15" s="3">
        <v>1914</v>
      </c>
      <c r="C15" s="7"/>
      <c r="D15" s="9">
        <v>7903662</v>
      </c>
      <c r="E15" s="9">
        <v>207963</v>
      </c>
      <c r="F15" s="9">
        <v>28866</v>
      </c>
      <c r="G15" s="11">
        <v>0.36522310797197555</v>
      </c>
      <c r="H15" s="11">
        <v>13.880353716766924</v>
      </c>
      <c r="I15" s="3"/>
      <c r="J15" s="9"/>
      <c r="K15" s="9"/>
      <c r="L15" s="5"/>
      <c r="R15" s="5"/>
      <c r="S15" s="5"/>
      <c r="T15" s="5"/>
      <c r="U15" s="5"/>
      <c r="V15" s="5"/>
      <c r="W15" s="5"/>
      <c r="X15" s="5"/>
      <c r="Y15" s="44">
        <v>169480</v>
      </c>
      <c r="Z15" s="44"/>
      <c r="AA15" s="44"/>
    </row>
    <row r="16" spans="2:32">
      <c r="B16" s="3">
        <v>1947</v>
      </c>
      <c r="C16" s="7"/>
      <c r="D16" s="9">
        <v>15893827</v>
      </c>
      <c r="E16" s="9">
        <v>531047</v>
      </c>
      <c r="F16" s="9">
        <v>86836</v>
      </c>
      <c r="G16" s="11">
        <v>0.54635047934018655</v>
      </c>
      <c r="H16" s="11">
        <v>16.351848329808849</v>
      </c>
      <c r="I16" s="3"/>
      <c r="J16" s="9"/>
      <c r="K16" s="9"/>
      <c r="L16" s="5"/>
      <c r="R16" s="40" t="s">
        <v>25</v>
      </c>
      <c r="S16" s="44">
        <f>SUM(U16:W16)</f>
        <v>1905973</v>
      </c>
      <c r="T16" s="44"/>
      <c r="U16" s="44">
        <v>1737076</v>
      </c>
      <c r="V16" s="44">
        <v>75759</v>
      </c>
      <c r="W16" s="44">
        <v>93138</v>
      </c>
      <c r="X16" s="5"/>
      <c r="Y16" s="44">
        <v>158746</v>
      </c>
      <c r="Z16" s="44">
        <v>551266</v>
      </c>
      <c r="AA16" s="44">
        <v>710814</v>
      </c>
    </row>
    <row r="17" spans="2:27">
      <c r="B17" s="3">
        <v>1960</v>
      </c>
      <c r="C17" s="7"/>
      <c r="D17" s="9">
        <v>20013793</v>
      </c>
      <c r="E17" s="9">
        <v>668457</v>
      </c>
      <c r="F17" s="9">
        <v>109890</v>
      </c>
      <c r="G17" s="11">
        <v>0.54907133295522736</v>
      </c>
      <c r="H17" s="11">
        <v>16.439352119882056</v>
      </c>
      <c r="I17" s="3"/>
      <c r="J17" s="9"/>
      <c r="K17" s="9"/>
      <c r="L17" s="45"/>
      <c r="R17" s="40" t="s">
        <v>26</v>
      </c>
      <c r="S17" s="44">
        <f>SUM(U17:W17)</f>
        <v>4044911</v>
      </c>
      <c r="T17" s="44"/>
      <c r="U17" s="44">
        <v>3954911</v>
      </c>
      <c r="V17" s="44">
        <v>60000</v>
      </c>
      <c r="W17" s="44">
        <v>30000</v>
      </c>
      <c r="X17" s="5"/>
      <c r="Y17" s="44">
        <v>172029</v>
      </c>
      <c r="Z17" s="44">
        <v>509108</v>
      </c>
      <c r="AA17" s="44">
        <v>592621</v>
      </c>
    </row>
    <row r="18" spans="2:27">
      <c r="B18" s="3">
        <v>1970</v>
      </c>
      <c r="C18" s="7"/>
      <c r="D18" s="9">
        <v>23364431</v>
      </c>
      <c r="E18" s="9">
        <v>879256</v>
      </c>
      <c r="F18" s="9">
        <v>154143</v>
      </c>
      <c r="G18" s="11">
        <v>0.65973359248508978</v>
      </c>
      <c r="H18" s="11">
        <v>17.531071724275979</v>
      </c>
      <c r="I18" s="3"/>
      <c r="J18" s="9"/>
      <c r="K18" s="9"/>
      <c r="L18" s="45"/>
      <c r="R18" s="40" t="s">
        <v>27</v>
      </c>
      <c r="S18" s="44">
        <f>SUM(U18:W18)</f>
        <v>8042244</v>
      </c>
      <c r="T18" s="44"/>
      <c r="U18" s="44">
        <v>7885237</v>
      </c>
      <c r="V18" s="44">
        <v>137007</v>
      </c>
      <c r="W18" s="44">
        <v>20000</v>
      </c>
      <c r="X18" s="5"/>
      <c r="Y18" s="46">
        <v>208260</v>
      </c>
      <c r="Z18" s="46">
        <v>273964</v>
      </c>
      <c r="AA18" s="44">
        <v>337226</v>
      </c>
    </row>
    <row r="19" spans="2:27">
      <c r="B19" s="3">
        <v>1980</v>
      </c>
      <c r="C19" s="7"/>
      <c r="D19" s="9">
        <v>27949480</v>
      </c>
      <c r="E19" s="9">
        <v>1242913</v>
      </c>
      <c r="F19" s="9">
        <v>243850</v>
      </c>
      <c r="G19" s="11">
        <v>0.87246703695381811</v>
      </c>
      <c r="H19" s="11">
        <v>19.619233204576666</v>
      </c>
      <c r="I19" s="3"/>
      <c r="J19" s="9"/>
      <c r="K19" s="9"/>
      <c r="L19" s="45"/>
      <c r="R19" s="40" t="s">
        <v>28</v>
      </c>
      <c r="S19" s="44">
        <f>SUM(T19:W19)</f>
        <v>16055765</v>
      </c>
      <c r="T19" s="44">
        <v>3000</v>
      </c>
      <c r="U19" s="44">
        <v>15893827</v>
      </c>
      <c r="V19" s="44">
        <v>158938</v>
      </c>
      <c r="W19" s="44"/>
      <c r="X19" s="5"/>
      <c r="Y19" s="44">
        <v>259996</v>
      </c>
      <c r="Z19" s="44">
        <v>127205</v>
      </c>
      <c r="AA19" s="44">
        <v>185732</v>
      </c>
    </row>
    <row r="20" spans="2:27">
      <c r="B20" s="3">
        <v>1991</v>
      </c>
      <c r="C20" s="7"/>
      <c r="D20" s="9">
        <v>32615528</v>
      </c>
      <c r="E20" s="9">
        <v>1741998</v>
      </c>
      <c r="F20" s="9">
        <v>388833</v>
      </c>
      <c r="G20" s="11">
        <v>1.1921714098879528</v>
      </c>
      <c r="H20" s="11">
        <v>22.321093365204785</v>
      </c>
      <c r="I20" s="3"/>
      <c r="J20" s="9"/>
      <c r="K20" s="9"/>
      <c r="L20" s="45"/>
      <c r="R20" s="5"/>
      <c r="S20" s="5"/>
      <c r="T20" s="5"/>
      <c r="U20" s="5"/>
      <c r="V20" s="5"/>
      <c r="W20" s="5"/>
      <c r="X20" s="5"/>
      <c r="Y20" s="44">
        <v>298460</v>
      </c>
      <c r="Z20" s="44">
        <f>SUM(Z13:Z19)</f>
        <v>2419139</v>
      </c>
      <c r="AA20" s="44">
        <f>SUM(AA13:AA19)</f>
        <v>2939020</v>
      </c>
    </row>
    <row r="21" spans="2:27">
      <c r="B21" s="3">
        <v>2001</v>
      </c>
      <c r="C21" s="12"/>
      <c r="D21" s="9">
        <v>36260130</v>
      </c>
      <c r="E21" s="9">
        <v>2037545</v>
      </c>
      <c r="F21" s="9">
        <v>474155</v>
      </c>
      <c r="G21" s="11">
        <v>1.307648373020174</v>
      </c>
      <c r="H21" s="11">
        <v>23.270897084481572</v>
      </c>
      <c r="I21" s="3"/>
      <c r="J21" s="9"/>
      <c r="K21" s="9"/>
      <c r="L21" s="4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>
      <c r="B22" s="3">
        <v>2010</v>
      </c>
      <c r="C22" s="12"/>
      <c r="D22" s="9">
        <v>40117096</v>
      </c>
      <c r="E22" s="9">
        <v>2419139</v>
      </c>
      <c r="F22" s="9">
        <v>551266</v>
      </c>
      <c r="G22" s="11">
        <v>1.3741423357263944</v>
      </c>
      <c r="H22" s="11">
        <v>22.787694299500771</v>
      </c>
      <c r="I22" s="3"/>
      <c r="J22" s="9"/>
      <c r="K22" s="9"/>
      <c r="L22" s="45"/>
      <c r="M22" s="4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>
      <c r="B23" s="3">
        <v>2022</v>
      </c>
      <c r="C23" s="12"/>
      <c r="D23" s="38">
        <v>45892285</v>
      </c>
      <c r="E23" s="9">
        <v>2939020</v>
      </c>
      <c r="F23" s="9">
        <v>710814</v>
      </c>
      <c r="G23" s="11">
        <f>+F23/D23*100</f>
        <v>1.5488747182669156</v>
      </c>
      <c r="H23" s="11">
        <f>+F23/E23*100</f>
        <v>24.185408741689407</v>
      </c>
      <c r="I23" s="3"/>
      <c r="J23" s="9"/>
      <c r="K23" s="9"/>
      <c r="L23" s="45"/>
      <c r="M23" s="4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7.5" customHeight="1">
      <c r="B24" s="14"/>
      <c r="C24" s="15"/>
      <c r="D24" s="16"/>
      <c r="E24" s="16"/>
      <c r="F24" s="16"/>
      <c r="G24" s="17"/>
      <c r="H24" s="17"/>
      <c r="I24" s="3"/>
      <c r="J24" s="9"/>
      <c r="K24" s="9"/>
      <c r="L24" s="45"/>
      <c r="M24" s="4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13.8">
      <c r="B25" s="18" t="s">
        <v>38</v>
      </c>
      <c r="C25" s="19"/>
      <c r="D25" s="3"/>
      <c r="E25" s="3"/>
      <c r="F25" s="3"/>
      <c r="G25" s="3"/>
      <c r="H25" s="3"/>
      <c r="I25" s="3"/>
      <c r="J25" s="9"/>
      <c r="K25" s="9"/>
      <c r="L25" s="45"/>
      <c r="M25" s="4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>
      <c r="B26" s="20" t="s">
        <v>46</v>
      </c>
      <c r="C26" s="3"/>
      <c r="D26" s="3"/>
      <c r="E26" s="3"/>
      <c r="F26" s="3"/>
      <c r="G26" s="3"/>
      <c r="H26" s="3"/>
      <c r="I26" s="3"/>
      <c r="J26" s="9"/>
      <c r="K26" s="9"/>
      <c r="L26" s="45"/>
      <c r="M26" s="4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2:27">
      <c r="B27" s="20" t="s">
        <v>30</v>
      </c>
      <c r="C27" s="3"/>
      <c r="D27" s="3"/>
      <c r="E27" s="3"/>
      <c r="F27" s="3"/>
      <c r="G27" s="3"/>
      <c r="H27" s="3"/>
      <c r="I27" s="3"/>
      <c r="J27" s="9"/>
      <c r="K27" s="9"/>
      <c r="L27" s="45"/>
      <c r="M27" s="4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13.8">
      <c r="B28" s="21" t="s">
        <v>39</v>
      </c>
      <c r="C28" s="3"/>
      <c r="D28" s="3"/>
      <c r="E28" s="3"/>
      <c r="F28" s="3"/>
      <c r="G28" s="3"/>
      <c r="H28" s="3"/>
      <c r="I28" s="3"/>
      <c r="J28" s="3"/>
      <c r="K28" s="3"/>
      <c r="L28" s="13"/>
      <c r="M28" s="13"/>
      <c r="N28" s="5"/>
      <c r="O28" s="13"/>
      <c r="P28" s="13"/>
      <c r="Q28" s="13"/>
      <c r="R28" s="13"/>
      <c r="S28" s="13"/>
      <c r="T28" s="13"/>
      <c r="U28" s="13"/>
      <c r="V28" s="13"/>
      <c r="W28" s="13"/>
      <c r="X28" s="5"/>
      <c r="Y28" s="5"/>
      <c r="Z28" s="5"/>
      <c r="AA28" s="5"/>
    </row>
    <row r="29" spans="2:27">
      <c r="B29" s="3" t="s">
        <v>31</v>
      </c>
      <c r="C29" s="3"/>
      <c r="D29" s="3"/>
      <c r="E29" s="3"/>
      <c r="F29" s="3"/>
      <c r="G29" s="3"/>
      <c r="H29" s="3"/>
      <c r="I29" s="3"/>
      <c r="J29" s="3"/>
      <c r="K29" s="3"/>
      <c r="L29" s="13"/>
      <c r="M29" s="13"/>
      <c r="N29" s="5"/>
      <c r="O29" s="13"/>
      <c r="P29" s="13"/>
      <c r="Q29" s="13"/>
      <c r="R29" s="13"/>
      <c r="S29" s="13"/>
      <c r="T29" s="13"/>
      <c r="U29" s="13"/>
      <c r="V29" s="13"/>
      <c r="W29" s="13"/>
      <c r="X29" s="5"/>
      <c r="Y29" s="5"/>
      <c r="Z29" s="5"/>
      <c r="AA29" s="5"/>
    </row>
    <row r="30" spans="2:27">
      <c r="B30" s="3" t="s">
        <v>32</v>
      </c>
      <c r="C30" s="3"/>
      <c r="D30" s="3"/>
      <c r="E30" s="3"/>
      <c r="F30" s="3"/>
      <c r="G30" s="3"/>
      <c r="H30" s="3"/>
      <c r="I30" s="3"/>
      <c r="J30" s="3"/>
      <c r="K30" s="3"/>
      <c r="L30" s="13"/>
      <c r="M30" s="13"/>
      <c r="N30" s="5"/>
      <c r="O30" s="13"/>
      <c r="P30" s="13"/>
      <c r="Q30" s="13"/>
      <c r="R30" s="13"/>
      <c r="S30" s="13"/>
      <c r="T30" s="13"/>
      <c r="U30" s="13"/>
      <c r="V30" s="13"/>
      <c r="W30" s="13"/>
      <c r="X30" s="5"/>
      <c r="Y30" s="5"/>
      <c r="Z30" s="5"/>
      <c r="AA30" s="5"/>
    </row>
    <row r="31" spans="2:27">
      <c r="B31" s="22" t="s">
        <v>40</v>
      </c>
      <c r="C31" s="3"/>
      <c r="D31" s="3"/>
      <c r="E31" s="3"/>
      <c r="F31" s="3"/>
      <c r="G31" s="23"/>
      <c r="H31" s="3"/>
      <c r="I31" s="3"/>
      <c r="J31" s="3"/>
      <c r="K31" s="3"/>
      <c r="L31" s="13"/>
      <c r="M31" s="13"/>
      <c r="N31" s="5"/>
      <c r="O31" s="13"/>
      <c r="P31" s="13"/>
      <c r="Q31" s="13"/>
      <c r="R31" s="13"/>
      <c r="S31" s="13"/>
      <c r="T31" s="13"/>
      <c r="U31" s="13"/>
      <c r="V31" s="13"/>
      <c r="W31" s="13"/>
      <c r="X31" s="5"/>
      <c r="Y31" s="5"/>
      <c r="Z31" s="5"/>
      <c r="AA31" s="5"/>
    </row>
    <row r="32" spans="2:27">
      <c r="B32" s="3" t="s">
        <v>33</v>
      </c>
      <c r="C32" s="3"/>
      <c r="D32" s="3"/>
      <c r="E32" s="3"/>
      <c r="F32" s="3"/>
      <c r="G32" s="3"/>
      <c r="H32" s="3"/>
      <c r="I32" s="3"/>
      <c r="J32" s="3"/>
      <c r="K32" s="3"/>
      <c r="L32" s="13"/>
      <c r="M32" s="13"/>
      <c r="N32" s="5"/>
      <c r="O32" s="13"/>
      <c r="P32" s="13"/>
      <c r="Q32" s="13"/>
      <c r="R32" s="13"/>
      <c r="S32" s="13"/>
      <c r="T32" s="13"/>
      <c r="U32" s="13"/>
      <c r="V32" s="13"/>
      <c r="W32" s="13"/>
      <c r="X32" s="5"/>
      <c r="Y32" s="5"/>
      <c r="Z32" s="5"/>
      <c r="AA32" s="5"/>
    </row>
    <row r="33" spans="2:27">
      <c r="B33" s="3"/>
      <c r="C33" s="3"/>
      <c r="D33" s="3"/>
      <c r="E33" s="3"/>
      <c r="F33" s="3"/>
      <c r="G33" s="3"/>
      <c r="H33" s="3"/>
      <c r="I33" s="3"/>
      <c r="J33" s="3"/>
      <c r="K33" s="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5"/>
      <c r="Y33" s="5"/>
      <c r="Z33" s="5"/>
      <c r="AA33" s="5"/>
    </row>
    <row r="34" spans="2:27">
      <c r="B34" s="3"/>
      <c r="C34" s="3"/>
      <c r="D34" s="3"/>
      <c r="E34" s="3"/>
      <c r="F34" s="3"/>
      <c r="G34" s="3"/>
      <c r="H34" s="3"/>
      <c r="I34" s="3"/>
      <c r="J34" s="3"/>
      <c r="K34" s="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5"/>
      <c r="Y34" s="5"/>
      <c r="Z34" s="5"/>
      <c r="AA34" s="5"/>
    </row>
    <row r="35" spans="2:27" ht="11.25" customHeight="1">
      <c r="I35" s="3"/>
      <c r="J35" s="3"/>
      <c r="K35" s="3"/>
      <c r="L35" s="13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2:27" ht="15" customHeight="1">
      <c r="B36" s="37" t="s">
        <v>42</v>
      </c>
      <c r="C36" s="31"/>
      <c r="D36" s="31"/>
      <c r="E36" s="31"/>
      <c r="F36" s="32"/>
      <c r="G36" s="3"/>
      <c r="H36" s="3"/>
      <c r="I36" s="3"/>
      <c r="J36" s="3"/>
      <c r="K36" s="3"/>
      <c r="L36" s="13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2:27" ht="15" customHeight="1">
      <c r="B37" s="37" t="s">
        <v>41</v>
      </c>
      <c r="C37" s="31"/>
      <c r="D37" s="33"/>
      <c r="E37" s="33"/>
      <c r="F37" s="34"/>
      <c r="G37" s="24"/>
      <c r="H37" s="3"/>
      <c r="I37" s="3"/>
      <c r="J37" s="3"/>
      <c r="K37" s="3"/>
      <c r="L37" s="13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2:27" ht="15" customHeight="1">
      <c r="B38" s="37" t="s">
        <v>43</v>
      </c>
      <c r="C38" s="31"/>
      <c r="D38" s="31"/>
      <c r="E38" s="31"/>
      <c r="F38" s="32"/>
      <c r="G38" s="3"/>
      <c r="H38" s="3"/>
      <c r="I38" s="3"/>
      <c r="J38" s="3"/>
      <c r="K38" s="3"/>
      <c r="L38" s="13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2:27">
      <c r="B39" s="3"/>
      <c r="C39" s="3"/>
      <c r="D39" s="3"/>
      <c r="E39" s="3"/>
      <c r="F39" s="3"/>
      <c r="G39" s="3"/>
      <c r="H39" s="3"/>
      <c r="J39" s="39"/>
      <c r="K39" s="39"/>
      <c r="L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2:27">
      <c r="J40" s="39"/>
      <c r="K40" s="39"/>
      <c r="L40" s="39"/>
      <c r="M40" s="39"/>
    </row>
    <row r="43" spans="2:27">
      <c r="B43" s="5"/>
      <c r="C43" s="5"/>
      <c r="D43" s="5"/>
      <c r="E43" s="5"/>
      <c r="F43" s="5"/>
    </row>
    <row r="44" spans="2:27">
      <c r="B44" s="5"/>
      <c r="C44" s="5"/>
      <c r="D44" s="5"/>
      <c r="E44" s="5"/>
      <c r="F44" s="5"/>
    </row>
    <row r="45" spans="2:27">
      <c r="B45" s="5"/>
      <c r="C45" s="43" t="s">
        <v>13</v>
      </c>
      <c r="D45" s="41" t="s">
        <v>14</v>
      </c>
      <c r="E45" s="5"/>
      <c r="F45" s="47" t="s">
        <v>16</v>
      </c>
    </row>
    <row r="46" spans="2:27">
      <c r="B46" s="5"/>
      <c r="C46" s="44">
        <f>1737076+93138</f>
        <v>1830214</v>
      </c>
      <c r="D46" s="44">
        <f>1737076+75759+93138</f>
        <v>1905973</v>
      </c>
      <c r="E46" s="5"/>
      <c r="F46" s="5"/>
    </row>
    <row r="47" spans="2:27">
      <c r="B47" s="44"/>
      <c r="C47" s="44">
        <f>3954911+90000</f>
        <v>4044911</v>
      </c>
      <c r="D47" s="44">
        <f>3954911+60000+30000</f>
        <v>4044911</v>
      </c>
      <c r="E47" s="5"/>
      <c r="F47" s="5"/>
    </row>
    <row r="48" spans="2:27">
      <c r="B48" s="44"/>
      <c r="C48" s="44">
        <f>7885237+18425</f>
        <v>7903662</v>
      </c>
      <c r="D48" s="44">
        <f>7885237+137007+20000</f>
        <v>8042244</v>
      </c>
      <c r="E48" s="5"/>
      <c r="F48" s="47">
        <v>1869</v>
      </c>
    </row>
    <row r="49" spans="2:6">
      <c r="B49" s="44"/>
      <c r="C49" s="44"/>
      <c r="D49" s="44"/>
      <c r="E49" s="5"/>
      <c r="F49" s="47">
        <v>1895</v>
      </c>
    </row>
    <row r="50" spans="2:6">
      <c r="B50" s="44"/>
      <c r="C50" s="5"/>
      <c r="D50" s="5"/>
      <c r="E50" s="5"/>
      <c r="F50" s="47">
        <v>1914</v>
      </c>
    </row>
    <row r="51" spans="2:6">
      <c r="B51" s="44"/>
      <c r="C51" s="5"/>
      <c r="D51" s="5"/>
      <c r="E51" s="5"/>
      <c r="F51" s="47">
        <v>1947</v>
      </c>
    </row>
    <row r="52" spans="2:6">
      <c r="B52" s="44"/>
      <c r="C52" s="5"/>
      <c r="D52" s="5"/>
      <c r="E52" s="5"/>
      <c r="F52" s="5"/>
    </row>
    <row r="53" spans="2:6">
      <c r="B53" s="44"/>
      <c r="C53" s="5"/>
      <c r="D53" s="5"/>
      <c r="E53" s="5"/>
      <c r="F53" s="5"/>
    </row>
    <row r="56" spans="2:6">
      <c r="B56" s="22" t="s">
        <v>44</v>
      </c>
    </row>
    <row r="57" spans="2:6">
      <c r="B57" s="3" t="s">
        <v>33</v>
      </c>
    </row>
  </sheetData>
  <mergeCells count="10">
    <mergeCell ref="Z11:AA11"/>
    <mergeCell ref="G11:H11"/>
    <mergeCell ref="T13:V13"/>
    <mergeCell ref="B7:C10"/>
    <mergeCell ref="D7:D10"/>
    <mergeCell ref="E7:E10"/>
    <mergeCell ref="F7:F10"/>
    <mergeCell ref="G7:H7"/>
    <mergeCell ref="G8:G10"/>
    <mergeCell ref="H8:H10"/>
  </mergeCells>
  <pageMargins left="1.1811023622047245" right="0.78740157480314965" top="0.78740157480314965" bottom="0.78740157480314965" header="0.31496062992125984" footer="0.31496062992125984"/>
  <pageSetup paperSize="9" orientation="portrait" r:id="rId1"/>
  <ignoredErrors>
    <ignoredError sqref="C1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Pasteris</dc:creator>
  <cp:lastModifiedBy>Rita Gimenez</cp:lastModifiedBy>
  <dcterms:created xsi:type="dcterms:W3CDTF">2020-09-25T00:55:13Z</dcterms:created>
  <dcterms:modified xsi:type="dcterms:W3CDTF">2025-06-04T13:13:53Z</dcterms:modified>
</cp:coreProperties>
</file>